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<sst xmlns="http://schemas.openxmlformats.org/spreadsheetml/2006/main" count="35" uniqueCount="29">
  <si>
    <t>2022年新田县企业招用就业困难人员享受岗位补贴和社会保险补贴公式花名册（家乐竹木四季度）</t>
  </si>
  <si>
    <t>序号</t>
  </si>
  <si>
    <t>姓名</t>
  </si>
  <si>
    <t>性别</t>
  </si>
  <si>
    <t>身份证号码</t>
  </si>
  <si>
    <t>社会保险补贴金额（元）</t>
  </si>
  <si>
    <t>养老</t>
  </si>
  <si>
    <t>医疗</t>
  </si>
  <si>
    <t>失业</t>
  </si>
  <si>
    <t>小计</t>
  </si>
  <si>
    <t>李共华</t>
  </si>
  <si>
    <t>男</t>
  </si>
  <si>
    <t>432928********6837</t>
  </si>
  <si>
    <t>胡兵</t>
  </si>
  <si>
    <t>431128********3716</t>
  </si>
  <si>
    <t>杨小群</t>
  </si>
  <si>
    <t>女</t>
  </si>
  <si>
    <t>432924********466X</t>
  </si>
  <si>
    <t>刘小莉</t>
  </si>
  <si>
    <t>431128********0062</t>
  </si>
  <si>
    <t>邹佳炽</t>
  </si>
  <si>
    <t>432928********0011</t>
  </si>
  <si>
    <t>陈秀</t>
  </si>
  <si>
    <t>431128********7620</t>
  </si>
  <si>
    <t>胡华姣</t>
  </si>
  <si>
    <t>432928********2722</t>
  </si>
  <si>
    <t>谢春龙</t>
  </si>
  <si>
    <t>431128********2430</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</si>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</sst>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0"/>
      <color theme="1"/>
      <name val="宋体"/>
      <charset val="134"/>
      <scheme val="minor"/>
    </font>
    <font>
      <b/>
      <sz val="14"/>
      <color theme="1"/>
      <name val="宋体"/>
      <charset val="134"/>
      <scheme val="minor"/>
    </font>
    <font>
      <b/>
      <sz val="10"/>
      <color rgb="FF000000"/>
      <name val="仿宋_GB2312"/>
      <charset val="134"/>
    </font>
    <font>
      <b/>
      <sz val="10"/>
      <color rgb="FF00000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49" applyFont="1" applyFill="1" applyBorder="1" applyAlignment="1">
      <alignment horizontal="center" vertical="center"/>
    </xf>
    <xf numFmtId="176" fontId="1" fillId="0" borderId="1" xfId="49" applyNumberFormat="1" applyFont="1" applyFill="1" applyBorder="1" applyAlignment="1">
      <alignment horizontal="center" vertical="center"/>
    </xf>
    <xf numFmtId="49" fontId="1" fillId="0" borderId="1" xfId="49"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 sqref="A1:H1"/>
    </sheetView>
  </sheetViews>
  <sheetFormatPr defaultColWidth="9" defaultRowHeight="13.5" outlineLevelCol="7"/>
  <cols>
    <col min="2" max="2" width="10.75" customWidth="1"/>
    <col min="3" max="3" width="7.625" customWidth="1"/>
    <col min="4" max="4" width="23.25" customWidth="1"/>
    <col min="5" max="5" width="13.375" customWidth="1"/>
    <col min="6" max="6" width="13.875" customWidth="1"/>
    <col min="7" max="7" width="14.125" customWidth="1"/>
    <col min="8" max="8" width="19" customWidth="1"/>
  </cols>
  <sheetData>
    <row r="1" ht="43" customHeight="1" spans="1:8">
      <c r="A1" s="2" t="s">
        <v>0</v>
      </c>
      <c r="B1" s="2"/>
      <c r="C1" s="2"/>
      <c r="D1" s="2"/>
      <c r="E1" s="2"/>
      <c r="F1" s="2"/>
      <c r="G1" s="2"/>
      <c r="H1" s="2"/>
    </row>
    <row r="2" s="1" customFormat="1" ht="25" customHeight="1" spans="1:8">
      <c r="A2" s="3" t="s">
        <v>1</v>
      </c>
      <c r="B2" s="3" t="s">
        <v>2</v>
      </c>
      <c r="C2" s="3" t="s">
        <v>3</v>
      </c>
      <c r="D2" s="3" t="s">
        <v>4</v>
      </c>
      <c r="E2" s="4" t="s">
        <v>5</v>
      </c>
      <c r="F2" s="4"/>
      <c r="G2" s="4"/>
      <c r="H2" s="3"/>
    </row>
    <row r="3" s="1" customFormat="1" ht="25" customHeight="1" spans="1:8">
      <c r="A3" s="3"/>
      <c r="B3" s="3"/>
      <c r="C3" s="3"/>
      <c r="D3" s="3"/>
      <c r="E3" s="4" t="s">
        <v>6</v>
      </c>
      <c r="F3" s="4" t="s">
        <v>7</v>
      </c>
      <c r="G3" s="4" t="s">
        <v>8</v>
      </c>
      <c r="H3" s="3" t="s">
        <v>9</v>
      </c>
    </row>
    <row r="4" s="1" customFormat="1" ht="25" customHeight="1" spans="1:8">
      <c r="A4" s="5">
        <v>1</v>
      </c>
      <c r="B4" s="6" t="s">
        <v>10</v>
      </c>
      <c r="C4" s="7" t="s">
        <v>11</v>
      </c>
      <c r="D4" s="8" t="s">
        <v>12</v>
      </c>
      <c r="E4" s="9">
        <f>573.76*2</f>
        <v>1147.52</v>
      </c>
      <c r="F4" s="9">
        <f>3586*0.08*2</f>
        <v>573.76</v>
      </c>
      <c r="G4" s="9">
        <f>25.1*2</f>
        <v>50.2</v>
      </c>
      <c r="H4" s="9">
        <f t="shared" ref="H4:H11" si="0">SUM(E4:G4)</f>
        <v>1771.48</v>
      </c>
    </row>
    <row r="5" s="1" customFormat="1" ht="25" customHeight="1" spans="1:8">
      <c r="A5" s="5">
        <v>2</v>
      </c>
      <c r="B5" s="10" t="s">
        <v>13</v>
      </c>
      <c r="C5" s="7" t="s">
        <v>11</v>
      </c>
      <c r="D5" s="8" t="s">
        <v>14</v>
      </c>
      <c r="E5" s="9">
        <f t="shared" ref="E5:E7" si="1">573.76*3</f>
        <v>1721.28</v>
      </c>
      <c r="F5" s="9">
        <f t="shared" ref="F5:F7" si="2">3586*0.08*3</f>
        <v>860.64</v>
      </c>
      <c r="G5" s="9">
        <f t="shared" ref="G5:G7" si="3">25.1*3</f>
        <v>75.3</v>
      </c>
      <c r="H5" s="9">
        <f t="shared" si="0"/>
        <v>2657.22</v>
      </c>
    </row>
    <row r="6" s="1" customFormat="1" ht="25" customHeight="1" spans="1:8">
      <c r="A6" s="5">
        <v>3</v>
      </c>
      <c r="B6" s="6" t="s">
        <v>15</v>
      </c>
      <c r="C6" s="7" t="s">
        <v>16</v>
      </c>
      <c r="D6" s="8" t="s">
        <v>17</v>
      </c>
      <c r="E6" s="9">
        <f t="shared" si="1"/>
        <v>1721.28</v>
      </c>
      <c r="F6" s="9">
        <f t="shared" si="2"/>
        <v>860.64</v>
      </c>
      <c r="G6" s="9">
        <f t="shared" si="3"/>
        <v>75.3</v>
      </c>
      <c r="H6" s="9">
        <f t="shared" si="0"/>
        <v>2657.22</v>
      </c>
    </row>
    <row r="7" s="1" customFormat="1" ht="25" customHeight="1" spans="1:8">
      <c r="A7" s="5">
        <v>4</v>
      </c>
      <c r="B7" s="6" t="s">
        <v>18</v>
      </c>
      <c r="C7" s="7" t="s">
        <v>16</v>
      </c>
      <c r="D7" s="8" t="s">
        <v>19</v>
      </c>
      <c r="E7" s="9">
        <f t="shared" si="1"/>
        <v>1721.28</v>
      </c>
      <c r="F7" s="9">
        <f t="shared" si="2"/>
        <v>860.64</v>
      </c>
      <c r="G7" s="9">
        <f t="shared" si="3"/>
        <v>75.3</v>
      </c>
      <c r="H7" s="9">
        <f t="shared" si="0"/>
        <v>2657.22</v>
      </c>
    </row>
    <row r="8" s="1" customFormat="1" ht="25" customHeight="1" spans="1:8">
      <c r="A8" s="5">
        <v>5</v>
      </c>
      <c r="B8" s="6" t="s">
        <v>20</v>
      </c>
      <c r="C8" s="7" t="s">
        <v>11</v>
      </c>
      <c r="D8" s="8" t="s">
        <v>21</v>
      </c>
      <c r="E8" s="9">
        <f>580.16</f>
        <v>580.16</v>
      </c>
      <c r="F8" s="9">
        <f>3586*0.08*1</f>
        <v>286.88</v>
      </c>
      <c r="G8" s="9">
        <v>25.38</v>
      </c>
      <c r="H8" s="9">
        <f t="shared" si="0"/>
        <v>892.42</v>
      </c>
    </row>
    <row r="9" s="1" customFormat="1" ht="25" customHeight="1" spans="1:8">
      <c r="A9" s="5">
        <v>6</v>
      </c>
      <c r="B9" s="6" t="s">
        <v>22</v>
      </c>
      <c r="C9" s="7" t="s">
        <v>16</v>
      </c>
      <c r="D9" s="8" t="s">
        <v>23</v>
      </c>
      <c r="E9" s="9">
        <f t="shared" ref="E9:E11" si="4">573.76*3</f>
        <v>1721.28</v>
      </c>
      <c r="F9" s="9">
        <f t="shared" ref="F9:F11" si="5">3586*0.08*3</f>
        <v>860.64</v>
      </c>
      <c r="G9" s="9">
        <f t="shared" ref="G9:G11" si="6">25.1*3</f>
        <v>75.3</v>
      </c>
      <c r="H9" s="9">
        <f t="shared" si="0"/>
        <v>2657.22</v>
      </c>
    </row>
    <row r="10" s="1" customFormat="1" ht="25" customHeight="1" spans="1:8">
      <c r="A10" s="5">
        <v>7</v>
      </c>
      <c r="B10" s="6" t="s">
        <v>24</v>
      </c>
      <c r="C10" s="7" t="s">
        <v>16</v>
      </c>
      <c r="D10" s="8" t="s">
        <v>25</v>
      </c>
      <c r="E10" s="9">
        <f t="shared" si="4"/>
        <v>1721.28</v>
      </c>
      <c r="F10" s="9">
        <f t="shared" si="5"/>
        <v>860.64</v>
      </c>
      <c r="G10" s="9">
        <f t="shared" si="6"/>
        <v>75.3</v>
      </c>
      <c r="H10" s="9">
        <f t="shared" si="0"/>
        <v>2657.22</v>
      </c>
    </row>
    <row r="11" s="1" customFormat="1" ht="25" customHeight="1" spans="1:8">
      <c r="A11" s="5">
        <v>8</v>
      </c>
      <c r="B11" s="6" t="s">
        <v>26</v>
      </c>
      <c r="C11" s="7" t="s">
        <v>11</v>
      </c>
      <c r="D11" s="8" t="s">
        <v>27</v>
      </c>
      <c r="E11" s="9">
        <f t="shared" si="4"/>
        <v>1721.28</v>
      </c>
      <c r="F11" s="9">
        <f t="shared" si="5"/>
        <v>860.64</v>
      </c>
      <c r="G11" s="9">
        <f t="shared" si="6"/>
        <v>75.3</v>
      </c>
      <c r="H11" s="9">
        <f t="shared" si="0"/>
        <v>2657.22</v>
      </c>
    </row>
    <row r="12" s="1" customFormat="1" ht="25" customHeight="1" spans="1:8">
      <c r="A12" s="11"/>
      <c r="B12" s="11" t="s">
        <v>28</v>
      </c>
      <c r="C12" s="11"/>
      <c r="D12" s="11"/>
      <c r="E12" s="12">
        <f t="shared" ref="E12:G12" si="7">SUM(E4:E11)</f>
        <v>12055.36</v>
      </c>
      <c r="F12" s="12">
        <f t="shared" si="7"/>
        <v>6024.48</v>
      </c>
      <c r="G12" s="12">
        <f t="shared" si="7"/>
        <v>527.38</v>
      </c>
      <c r="H12" s="12">
        <f>E12+F12+G12</f>
        <v>18607.22</v>
      </c>
    </row>
  </sheetData>
  <mergeCells count="6">
    <mergeCell ref="A1:H1"/>
    <mergeCell ref="E2:H2"/>
    <mergeCell ref="A2:A3"/>
    <mergeCell ref="B2:B3"/>
    <mergeCell ref="C2:C3"/>
    <mergeCell ref="D2:D3"/>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2023-04-25T02:24:00Z</dcterms:created>
  <dcterms:modified xsi:type="dcterms:W3CDTF">2023-04-26T01:57:32Z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6A9806AFDD5647538D65477F8E2FA23D_11</vt:lpwstr>
  </property>
  <property fmtid="{D5CDD505-2E9C-101B-9397-08002B2CF9AE}" pid="3" name="KSOProductBuildVer">
    <vt:lpwstr>2052-11.1.0.14036</vt:lpwstr>
  </property>
</Properties>
</file>